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arga Jual" sheetId="1" state="visible" r:id="rId1"/>
    <sheet name="Tarif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5">
    <fill>
      <patternFill/>
    </fill>
    <fill>
      <patternFill patternType="gray125"/>
    </fill>
    <fill>
      <patternFill patternType="solid">
        <fgColor rgb="00EDEDED"/>
      </patternFill>
    </fill>
    <fill>
      <patternFill patternType="solid">
        <fgColor rgb="00FFF2CC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3" borderId="1" pivotButton="0" quotePrefix="0" xfId="0"/>
    <xf numFmtId="3" fontId="0" fillId="3" borderId="1" pivotButton="0" quotePrefix="0" xfId="0"/>
    <xf numFmtId="10" fontId="0" fillId="3" borderId="1" pivotButton="0" quotePrefix="0" xfId="0"/>
    <xf numFmtId="3" fontId="0" fillId="4" borderId="1" pivotButton="0" quotePrefix="0" xfId="0"/>
    <xf numFmtId="0" fontId="0" fillId="4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8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</cols>
  <sheetData>
    <row r="1">
      <c r="A1" s="1" t="inlineStr">
        <is>
          <t>Template harga jual Shopee (Risetika)</t>
        </is>
      </c>
    </row>
    <row r="2">
      <c r="A2" t="inlineStr">
        <is>
          <t>Isi sel kuning. Sel biru dihitung otomatis. Baris 5 sampai 8 berisi DATA CONTOH (angka rekaan): ganti dengan produk Anda.</t>
        </is>
      </c>
    </row>
    <row r="3">
      <c r="A3" t="inlineStr">
        <is>
          <t>Tarif per 24 Oktober 2026 untuk Tas Selempang &amp; Bahu Wanita, Non-Star. Cek tarif kategori Anda sendiri di sheet Tarif sebelum dipakai.</t>
        </is>
      </c>
    </row>
    <row r="4" ht="48" customHeight="1">
      <c r="A4" s="2" t="inlineStr">
        <is>
          <t>Produk</t>
        </is>
      </c>
      <c r="B4" s="2" t="inlineStr">
        <is>
          <t>HPP (Rp)</t>
        </is>
      </c>
      <c r="C4" s="2" t="inlineStr">
        <is>
          <t>Kemasan &amp; operasional (Rp)</t>
        </is>
      </c>
      <c r="D4" s="2" t="inlineStr">
        <is>
          <t>Biaya proses pesanan (Rp)</t>
        </is>
      </c>
      <c r="E4" s="2" t="inlineStr">
        <is>
          <t>Target laba (Rp)</t>
        </is>
      </c>
      <c r="F4" s="2" t="inlineStr">
        <is>
          <t>Biaya admin (%)</t>
        </is>
      </c>
      <c r="G4" s="2" t="inlineStr">
        <is>
          <t>Gratis Ongkir XTRA (%)</t>
        </is>
      </c>
      <c r="H4" s="2" t="inlineStr">
        <is>
          <t>Batas Gratis Ongkir XTRA (Rp)</t>
        </is>
      </c>
      <c r="I4" s="2" t="inlineStr">
        <is>
          <t>Promo XTRA (%)</t>
        </is>
      </c>
      <c r="J4" s="2" t="inlineStr">
        <is>
          <t>Batas Promo XTRA (Rp)</t>
        </is>
      </c>
      <c r="K4" s="2" t="inlineStr">
        <is>
          <t>PPh 22 (%)</t>
        </is>
      </c>
      <c r="L4" s="2" t="inlineStr">
        <is>
          <t>Harga tanpa batas (Rp)</t>
        </is>
      </c>
      <c r="M4" s="2" t="inlineStr">
        <is>
          <t>Harga minimum (Rp)</t>
        </is>
      </c>
      <c r="N4" s="2" t="inlineStr">
        <is>
          <t>Harga jual, akhiran 900 (Rp)</t>
        </is>
      </c>
      <c r="O4" s="2" t="inlineStr">
        <is>
          <t>Biaya admin (Rp)</t>
        </is>
      </c>
      <c r="P4" s="2" t="inlineStr">
        <is>
          <t>Gratis Ongkir XTRA (Rp)</t>
        </is>
      </c>
      <c r="Q4" s="2" t="inlineStr">
        <is>
          <t>Promo XTRA (Rp)</t>
        </is>
      </c>
      <c r="R4" s="2" t="inlineStr">
        <is>
          <t>PPh 22 (Rp)</t>
        </is>
      </c>
      <c r="S4" s="2" t="inlineStr">
        <is>
          <t>Laba sisa (Rp)</t>
        </is>
      </c>
      <c r="T4" s="2" t="inlineStr">
        <is>
          <t>Cek balik</t>
        </is>
      </c>
    </row>
    <row r="5">
      <c r="A5" s="3" t="inlineStr">
        <is>
          <t>Tas selempang, admin saja (DATA CONTOH)</t>
        </is>
      </c>
      <c r="B5" s="4" t="n">
        <v>62000</v>
      </c>
      <c r="C5" s="4" t="n">
        <v>2500</v>
      </c>
      <c r="D5" s="4" t="n">
        <v>1250</v>
      </c>
      <c r="E5" s="4" t="n">
        <v>15000</v>
      </c>
      <c r="F5" s="5" t="n">
        <v>0.09</v>
      </c>
      <c r="G5" s="5" t="n">
        <v>0</v>
      </c>
      <c r="H5" s="4" t="n">
        <v>40000</v>
      </c>
      <c r="I5" s="5" t="n">
        <v>0</v>
      </c>
      <c r="J5" s="4" t="n">
        <v>60000</v>
      </c>
      <c r="K5" s="5" t="n">
        <v>0</v>
      </c>
      <c r="L5" s="6">
        <f>(B5+C5+D5+E5)/(1-F5-G5-I5-K5)</f>
        <v/>
      </c>
      <c r="M5" s="6">
        <f>IF(L5*G5&gt;H5,(B5+C5+D5+E5+H5)/(1-F5-I5-K5),L5)</f>
        <v/>
      </c>
      <c r="N5" s="6">
        <f>CEILING(M5+100,1000)-100</f>
        <v/>
      </c>
      <c r="O5" s="6">
        <f>N5*F5</f>
        <v/>
      </c>
      <c r="P5" s="6">
        <f>MIN(N5*G5,H5)</f>
        <v/>
      </c>
      <c r="Q5" s="6">
        <f>MIN(N5*I5,J5)</f>
        <v/>
      </c>
      <c r="R5" s="6">
        <f>N5*K5</f>
        <v/>
      </c>
      <c r="S5" s="6">
        <f>N5-B5-C5-D5-O5-P5-Q5-R5</f>
        <v/>
      </c>
      <c r="T5" s="7">
        <f>IF(S5&gt;=E5,"AMAN","KURANG")</f>
        <v/>
      </c>
    </row>
    <row r="6">
      <c r="A6" s="3" t="inlineStr">
        <is>
          <t>Tas selempang + GOX + Promo XTRA (DATA CONTOH)</t>
        </is>
      </c>
      <c r="B6" s="4" t="n">
        <v>62000</v>
      </c>
      <c r="C6" s="4" t="n">
        <v>2500</v>
      </c>
      <c r="D6" s="4" t="n">
        <v>1250</v>
      </c>
      <c r="E6" s="4" t="n">
        <v>15000</v>
      </c>
      <c r="F6" s="5" t="n">
        <v>0.09</v>
      </c>
      <c r="G6" s="5" t="n">
        <v>0.075</v>
      </c>
      <c r="H6" s="4" t="n">
        <v>40000</v>
      </c>
      <c r="I6" s="5" t="n">
        <v>0.045</v>
      </c>
      <c r="J6" s="4" t="n">
        <v>60000</v>
      </c>
      <c r="K6" s="5" t="n">
        <v>0</v>
      </c>
      <c r="L6" s="6">
        <f>(B6+C6+D6+E6)/(1-F6-G6-I6-K6)</f>
        <v/>
      </c>
      <c r="M6" s="6">
        <f>IF(L6*G6&gt;H6,(B6+C6+D6+E6+H6)/(1-F6-I6-K6),L6)</f>
        <v/>
      </c>
      <c r="N6" s="6">
        <f>CEILING(M6+100,1000)-100</f>
        <v/>
      </c>
      <c r="O6" s="6">
        <f>N6*F6</f>
        <v/>
      </c>
      <c r="P6" s="6">
        <f>MIN(N6*G6,H6)</f>
        <v/>
      </c>
      <c r="Q6" s="6">
        <f>MIN(N6*I6,J6)</f>
        <v/>
      </c>
      <c r="R6" s="6">
        <f>N6*K6</f>
        <v/>
      </c>
      <c r="S6" s="6">
        <f>N6-B6-C6-D6-O6-P6-Q6-R6</f>
        <v/>
      </c>
      <c r="T6" s="7">
        <f>IF(S6&gt;=E6,"AMAN","KURANG")</f>
        <v/>
      </c>
    </row>
    <row r="7">
      <c r="A7" s="3" t="inlineStr">
        <is>
          <t>Tas kulit + GOX + Promo XTRA (DATA CONTOH)</t>
        </is>
      </c>
      <c r="B7" s="4" t="n">
        <v>380000</v>
      </c>
      <c r="C7" s="4" t="n">
        <v>5000</v>
      </c>
      <c r="D7" s="4" t="n">
        <v>1250</v>
      </c>
      <c r="E7" s="4" t="n">
        <v>80000</v>
      </c>
      <c r="F7" s="5" t="n">
        <v>0.09</v>
      </c>
      <c r="G7" s="5" t="n">
        <v>0.075</v>
      </c>
      <c r="H7" s="4" t="n">
        <v>40000</v>
      </c>
      <c r="I7" s="5" t="n">
        <v>0.045</v>
      </c>
      <c r="J7" s="4" t="n">
        <v>60000</v>
      </c>
      <c r="K7" s="5" t="n">
        <v>0</v>
      </c>
      <c r="L7" s="6">
        <f>(B7+C7+D7+E7)/(1-F7-G7-I7-K7)</f>
        <v/>
      </c>
      <c r="M7" s="6">
        <f>IF(L7*G7&gt;H7,(B7+C7+D7+E7+H7)/(1-F7-I7-K7),L7)</f>
        <v/>
      </c>
      <c r="N7" s="6">
        <f>CEILING(M7+100,1000)-100</f>
        <v/>
      </c>
      <c r="O7" s="6">
        <f>N7*F7</f>
        <v/>
      </c>
      <c r="P7" s="6">
        <f>MIN(N7*G7,H7)</f>
        <v/>
      </c>
      <c r="Q7" s="6">
        <f>MIN(N7*I7,J7)</f>
        <v/>
      </c>
      <c r="R7" s="6">
        <f>N7*K7</f>
        <v/>
      </c>
      <c r="S7" s="6">
        <f>N7-B7-C7-D7-O7-P7-Q7-R7</f>
        <v/>
      </c>
      <c r="T7" s="7">
        <f>IF(S7&gt;=E7,"AMAN","KURANG")</f>
        <v/>
      </c>
    </row>
    <row r="8">
      <c r="A8" s="3" t="inlineStr">
        <is>
          <t>Tas selempang + PPh 22 (DATA CONTOH)</t>
        </is>
      </c>
      <c r="B8" s="4" t="n">
        <v>62000</v>
      </c>
      <c r="C8" s="4" t="n">
        <v>2500</v>
      </c>
      <c r="D8" s="4" t="n">
        <v>1250</v>
      </c>
      <c r="E8" s="4" t="n">
        <v>15000</v>
      </c>
      <c r="F8" s="5" t="n">
        <v>0.09</v>
      </c>
      <c r="G8" s="5" t="n">
        <v>0.075</v>
      </c>
      <c r="H8" s="4" t="n">
        <v>40000</v>
      </c>
      <c r="I8" s="5" t="n">
        <v>0.045</v>
      </c>
      <c r="J8" s="4" t="n">
        <v>60000</v>
      </c>
      <c r="K8" s="5" t="n">
        <v>0.005</v>
      </c>
      <c r="L8" s="6">
        <f>(B8+C8+D8+E8)/(1-F8-G8-I8-K8)</f>
        <v/>
      </c>
      <c r="M8" s="6">
        <f>IF(L8*G8&gt;H8,(B8+C8+D8+E8+H8)/(1-F8-I8-K8),L8)</f>
        <v/>
      </c>
      <c r="N8" s="6">
        <f>CEILING(M8+100,1000)-100</f>
        <v/>
      </c>
      <c r="O8" s="6">
        <f>N8*F8</f>
        <v/>
      </c>
      <c r="P8" s="6">
        <f>MIN(N8*G8,H8)</f>
        <v/>
      </c>
      <c r="Q8" s="6">
        <f>MIN(N8*I8,J8)</f>
        <v/>
      </c>
      <c r="R8" s="6">
        <f>N8*K8</f>
        <v/>
      </c>
      <c r="S8" s="6">
        <f>N8-B8-C8-D8-O8-P8-Q8-R8</f>
        <v/>
      </c>
      <c r="T8" s="7">
        <f>IF(S8&gt;=E8,"AMAN","KURANG")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62" customWidth="1" min="1" max="1"/>
    <col width="70" customWidth="1" min="2" max="2"/>
    <col width="52" customWidth="1" min="3" max="3"/>
  </cols>
  <sheetData>
    <row r="1">
      <c r="A1" s="8" t="inlineStr">
        <is>
          <t>Tarif dan sumber, dibaca 24 Oktober 2026. Tarif Shopee berubah beberapa kali setahun: cek halaman resmi sebelum dipakai.</t>
        </is>
      </c>
    </row>
    <row r="2">
      <c r="A2" s="8" t="inlineStr">
        <is>
          <t>Biaya</t>
        </is>
      </c>
      <c r="B2" s="8" t="inlineStr">
        <is>
          <t>Nilai</t>
        </is>
      </c>
      <c r="C2" s="8" t="inlineStr">
        <is>
          <t>Sumber</t>
        </is>
      </c>
    </row>
    <row r="3">
      <c r="A3" t="inlineStr">
        <is>
          <t>Biaya admin Tas Selempang &amp; Bahu Wanita, Non-Star dan Star/Star+</t>
        </is>
      </c>
      <c r="B3" t="inlineStr">
        <is>
          <t>9,00% dari harga setelah diskon/voucher penjual, tanpa batas maksimal</t>
        </is>
      </c>
      <c r="C3" t="inlineStr">
        <is>
          <t>https://seller.shopee.co.id/edu/article/15965 dan /7187</t>
        </is>
      </c>
    </row>
    <row r="4">
      <c r="A4" t="inlineStr">
        <is>
          <t>Biaya proses pesanan</t>
        </is>
      </c>
      <c r="B4" t="inlineStr">
        <is>
          <t>Rp1.250 per pesanan selesai (ada pengecualian 50 pesanan pertama untuk Non-Star tertentu)</t>
        </is>
      </c>
      <c r="C4" t="inlineStr">
        <is>
          <t>https://seller.shopee.co.id/edu/article/25787</t>
        </is>
      </c>
    </row>
    <row r="5">
      <c r="A5" t="inlineStr">
        <is>
          <t>Gratis Ongkir XTRA, Tas Wanita kelas G, produk ukuran biasa</t>
        </is>
      </c>
      <c r="B5" t="inlineStr">
        <is>
          <t>7,5% maks. Rp40.000 per kuantitas (berlaku sejak 2 Mei 2026)</t>
        </is>
      </c>
      <c r="C5" t="inlineStr">
        <is>
          <t>https://seller.shopee.co.id/edu/article/7216</t>
        </is>
      </c>
    </row>
    <row r="6">
      <c r="A6" t="inlineStr">
        <is>
          <t>Gratis Ongkir XTRA mulai 1 Desember 2026 (Non-Shopee Mall), bila jadi diberlakukan</t>
        </is>
      </c>
      <c r="B6" t="inlineStr">
        <is>
          <t>kelas H 11,0% maks. Rp60.000 per kuantitas</t>
        </is>
      </c>
      <c r="C6" t="inlineStr">
        <is>
          <t>https://seller.shopee.co.id/edu/article/7216</t>
        </is>
      </c>
    </row>
    <row r="7">
      <c r="A7" t="inlineStr">
        <is>
          <t>Promo XTRA</t>
        </is>
      </c>
      <c r="B7" t="inlineStr">
        <is>
          <t>4,5% maks. Rp60.000 per kuantitas</t>
        </is>
      </c>
      <c r="C7" t="inlineStr">
        <is>
          <t>https://seller.shopee.co.id/edu/article/2038</t>
        </is>
      </c>
    </row>
    <row r="8">
      <c r="A8" t="inlineStr">
        <is>
          <t>PPh 22</t>
        </is>
      </c>
      <c r="B8" t="inlineStr">
        <is>
          <t>0,5% untuk penjual beromzet di atas Rp500 juta/tahun atau yang belum mengunggah surat pernyataan; isi 0% bila tidak dipungut</t>
        </is>
      </c>
      <c r="C8" t="inlineStr">
        <is>
          <t>https://seller.shopee.co.id/edu/article/27810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2026-10-24T08:13:25Z</dcterms:created>
  <dcterms:modified xsi:type="dcterms:W3CDTF">2026-10-24T08:13:25Z</dcterms:modified>
</cp:coreProperties>
</file>